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Consulting\Events\"/>
    </mc:Choice>
  </mc:AlternateContent>
  <xr:revisionPtr revIDLastSave="0" documentId="13_ncr:1_{FDF072AC-DF7B-4566-8C40-3BF1D455FF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rametri" sheetId="1" r:id="rId1"/>
    <sheet name="Segmente" sheetId="2" r:id="rId2"/>
    <sheet name="Eveniment_global" sheetId="3" r:id="rId3"/>
    <sheet name="Citeste_ma" sheetId="4" r:id="rId4"/>
  </sheets>
  <calcPr calcId="191029"/>
</workbook>
</file>

<file path=xl/calcChain.xml><?xml version="1.0" encoding="utf-8"?>
<calcChain xmlns="http://schemas.openxmlformats.org/spreadsheetml/2006/main">
  <c r="U11" i="2" l="1"/>
  <c r="O11" i="2"/>
  <c r="H11" i="2"/>
  <c r="P11" i="2" s="1"/>
  <c r="U10" i="2"/>
  <c r="O10" i="2"/>
  <c r="H10" i="2"/>
  <c r="P10" i="2" s="1"/>
  <c r="U9" i="2"/>
  <c r="O9" i="2"/>
  <c r="H9" i="2"/>
  <c r="P9" i="2" s="1"/>
  <c r="U8" i="2"/>
  <c r="O8" i="2"/>
  <c r="H8" i="2"/>
  <c r="P8" i="2" s="1"/>
  <c r="U7" i="2"/>
  <c r="O7" i="2"/>
  <c r="H7" i="2"/>
  <c r="P7" i="2" s="1"/>
  <c r="U6" i="2"/>
  <c r="O6" i="2"/>
  <c r="H6" i="2"/>
  <c r="P6" i="2" s="1"/>
  <c r="U5" i="2"/>
  <c r="O5" i="2"/>
  <c r="H5" i="2"/>
  <c r="P5" i="2" s="1"/>
  <c r="U4" i="2"/>
  <c r="O4" i="2"/>
  <c r="H4" i="2"/>
  <c r="P4" i="2" s="1"/>
  <c r="U3" i="2"/>
  <c r="O3" i="2"/>
  <c r="H3" i="2"/>
  <c r="P3" i="2" s="1"/>
  <c r="U2" i="2"/>
  <c r="O2" i="2"/>
  <c r="H2" i="2"/>
  <c r="P2" i="2" s="1"/>
  <c r="Q4" i="2" l="1"/>
  <c r="R4" i="2" s="1"/>
  <c r="F4" i="3"/>
  <c r="F3" i="3"/>
  <c r="Q3" i="2"/>
  <c r="R3" i="2" s="1"/>
  <c r="F7" i="3"/>
  <c r="R7" i="2"/>
  <c r="Q7" i="2"/>
  <c r="F11" i="3"/>
  <c r="Q11" i="2"/>
  <c r="R11" i="2" s="1"/>
  <c r="Q8" i="2"/>
  <c r="R8" i="2" s="1"/>
  <c r="F8" i="3"/>
  <c r="R2" i="2"/>
  <c r="Q2" i="2"/>
  <c r="F2" i="3"/>
  <c r="F13" i="3" s="1"/>
  <c r="Q6" i="2"/>
  <c r="R6" i="2" s="1"/>
  <c r="F6" i="3"/>
  <c r="Q10" i="2"/>
  <c r="R10" i="2" s="1"/>
  <c r="F10" i="3"/>
  <c r="F5" i="3"/>
  <c r="Q5" i="2"/>
  <c r="R5" i="2" s="1"/>
  <c r="F9" i="3"/>
  <c r="Q9" i="2"/>
  <c r="R9" i="2" s="1"/>
  <c r="S9" i="2" l="1"/>
  <c r="T9" i="2" s="1"/>
  <c r="D9" i="3"/>
  <c r="E9" i="3" s="1"/>
  <c r="D10" i="3"/>
  <c r="E10" i="3" s="1"/>
  <c r="S10" i="2"/>
  <c r="T10" i="2" s="1"/>
  <c r="S11" i="2"/>
  <c r="D11" i="3"/>
  <c r="E11" i="3" s="1"/>
  <c r="T11" i="2"/>
  <c r="S5" i="2"/>
  <c r="T5" i="2" s="1"/>
  <c r="D5" i="3"/>
  <c r="E5" i="3" s="1"/>
  <c r="S3" i="2"/>
  <c r="T3" i="2" s="1"/>
  <c r="D3" i="3"/>
  <c r="E3" i="3" s="1"/>
  <c r="D6" i="3"/>
  <c r="E6" i="3" s="1"/>
  <c r="S6" i="2"/>
  <c r="T6" i="2" s="1"/>
  <c r="S8" i="2"/>
  <c r="T8" i="2" s="1"/>
  <c r="D8" i="3"/>
  <c r="E8" i="3" s="1"/>
  <c r="D4" i="3"/>
  <c r="E4" i="3" s="1"/>
  <c r="S4" i="2"/>
  <c r="T4" i="2" s="1"/>
  <c r="D2" i="3"/>
  <c r="E2" i="3" s="1"/>
  <c r="S2" i="2"/>
  <c r="T2" i="2" s="1"/>
  <c r="S7" i="2"/>
  <c r="T7" i="2" s="1"/>
  <c r="D7" i="3"/>
  <c r="E7" i="3" s="1"/>
  <c r="H8" i="3" l="1"/>
  <c r="I8" i="3" s="1"/>
  <c r="G8" i="3"/>
  <c r="I11" i="3"/>
  <c r="G11" i="3"/>
  <c r="H11" i="3"/>
  <c r="H10" i="3"/>
  <c r="I10" i="3" s="1"/>
  <c r="G10" i="3"/>
  <c r="G5" i="3"/>
  <c r="H5" i="3"/>
  <c r="I5" i="3" s="1"/>
  <c r="H6" i="3"/>
  <c r="I6" i="3" s="1"/>
  <c r="G6" i="3"/>
  <c r="H4" i="3"/>
  <c r="I4" i="3" s="1"/>
  <c r="G4" i="3"/>
  <c r="H3" i="3"/>
  <c r="I3" i="3" s="1"/>
  <c r="G3" i="3"/>
  <c r="H9" i="3"/>
  <c r="I9" i="3" s="1"/>
  <c r="G9" i="3"/>
  <c r="I7" i="3"/>
  <c r="H7" i="3"/>
  <c r="G7" i="3"/>
  <c r="E13" i="3"/>
  <c r="H2" i="3"/>
  <c r="H13" i="3" s="1"/>
  <c r="G2" i="3"/>
  <c r="G14" i="3" l="1"/>
  <c r="I13" i="3"/>
  <c r="G13" i="3"/>
  <c r="I2" i="3"/>
</calcChain>
</file>

<file path=xl/sharedStrings.xml><?xml version="1.0" encoding="utf-8"?>
<sst xmlns="http://schemas.openxmlformats.org/spreadsheetml/2006/main" count="87" uniqueCount="65">
  <si>
    <t>Parametru</t>
  </si>
  <si>
    <t>Valoare</t>
  </si>
  <si>
    <t>Observații</t>
  </si>
  <si>
    <t>TVA aplicabil</t>
  </si>
  <si>
    <t>Impozit/Contribuții estimative</t>
  </si>
  <si>
    <t>Procent orientativ intern pentru simulare; ajustează după forma fiscală.</t>
  </si>
  <si>
    <t>Marjă profit dorită</t>
  </si>
  <si>
    <t>Profit operațional dorit peste costul complet.</t>
  </si>
  <si>
    <t>Fond risc/neîncasare</t>
  </si>
  <si>
    <t>Rezervă pentru întârzieri, anulări, clienți dificili, reparații neprevăzute.</t>
  </si>
  <si>
    <t>Zile lucrătoare/lună</t>
  </si>
  <si>
    <t>Folosit doar dacă vrei să traduci timpul în cost zilnic.</t>
  </si>
  <si>
    <t>Segment</t>
  </si>
  <si>
    <t>Nr. evenimente/lună</t>
  </si>
  <si>
    <t>Preț mediu/eveniment fără TVA</t>
  </si>
  <si>
    <t>Ore pregătire</t>
  </si>
  <si>
    <t>Ore execuție</t>
  </si>
  <si>
    <t>Ore post-procesare</t>
  </si>
  <si>
    <t>Cost/oră muncă</t>
  </si>
  <si>
    <t>Cost muncă</t>
  </si>
  <si>
    <t>Cost direct/eveniment</t>
  </si>
  <si>
    <t>Deplasare</t>
  </si>
  <si>
    <t>Amortizare echipamente/eveniment</t>
  </si>
  <si>
    <t>Software/licențe/eveniment</t>
  </si>
  <si>
    <t>Marketing/eveniment</t>
  </si>
  <si>
    <t>Administrativ/eveniment</t>
  </si>
  <si>
    <t>Fond risc</t>
  </si>
  <si>
    <t>Cost complet fără profit</t>
  </si>
  <si>
    <t>Profit dorit</t>
  </si>
  <si>
    <t>Preț minim recomandat fără TVA</t>
  </si>
  <si>
    <t>TVA</t>
  </si>
  <si>
    <t>Preț recomandat cu TVA</t>
  </si>
  <si>
    <t>Marjă operațională la preț actual</t>
  </si>
  <si>
    <t>DJ</t>
  </si>
  <si>
    <t>Foto</t>
  </si>
  <si>
    <t>Video</t>
  </si>
  <si>
    <t>Decor</t>
  </si>
  <si>
    <t>Organizare eveniment</t>
  </si>
  <si>
    <t>Animator/MC</t>
  </si>
  <si>
    <t>Cabină foto</t>
  </si>
  <si>
    <t>Lumini/Sunet</t>
  </si>
  <si>
    <t>Make-up/Beauty</t>
  </si>
  <si>
    <t>Alte servicii</t>
  </si>
  <si>
    <t>Componentă</t>
  </si>
  <si>
    <t>Include în ofertă?</t>
  </si>
  <si>
    <t>Cantitate</t>
  </si>
  <si>
    <t>Preț minim fără TVA</t>
  </si>
  <si>
    <t>Preț ofertat fără TVA</t>
  </si>
  <si>
    <t>Cost complet</t>
  </si>
  <si>
    <t>Profit operațional</t>
  </si>
  <si>
    <t>Total cu TVA</t>
  </si>
  <si>
    <t>DA</t>
  </si>
  <si>
    <t>TOTAL OFERTĂ</t>
  </si>
  <si>
    <t>MARJĂ GLOBALĂ</t>
  </si>
  <si>
    <t>Scop</t>
  </si>
  <si>
    <t>Acest fișier este o machetă de calculație operațională pentru businessuri din evenimente: DJ, foto, video, decor, organizare și alte servicii.</t>
  </si>
  <si>
    <t>Cum se folosește</t>
  </si>
  <si>
    <t>Completează celulele galbene. Celulele verzi conțin formule. Începe cu Parametri, apoi completează Segmente, apoi vezi oferta agregată în Eveniment_global.</t>
  </si>
  <si>
    <t>Atenție</t>
  </si>
  <si>
    <t>Valorile sunt editabile și trebuie adaptate fiecărui caz real. Modelul nu înlocuiește verificarea fiscală/contabilă profesionistă.</t>
  </si>
  <si>
    <t>Logică</t>
  </si>
  <si>
    <t>Preț minim recomandat = cost muncă + costuri directe + amortizare + software + marketing + administrativ + fond risc + profit dorit.</t>
  </si>
  <si>
    <t>Util pentru postare</t>
  </si>
  <si>
    <t>Poți folosi concluzia: clientul vede câteva ore de eveniment, dar businessul suportă pregătire, editare, echipamente, software, taxe, risc și organizare.</t>
  </si>
  <si>
    <t>Completează 0 dacă nu ești plătitor de TVA; 0.21 dacă aplici TVA standard.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</si>
</sst>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E2F0D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0" fontId="0" fillId="3" borderId="1" xfId="0" applyNumberForma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4" fontId="0" fillId="3" borderId="1" xfId="0" applyNumberFormat="1" applyFill="1" applyBorder="1" applyAlignment="1">
      <alignment vertical="top" wrapText="1"/>
    </xf>
    <xf numFmtId="4" fontId="0" fillId="4" borderId="1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32" customWidth="1"/>
    <col min="2" max="2" width="18" customWidth="1"/>
    <col min="3" max="3" width="8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>
        <v>0.21</v>
      </c>
      <c r="C2" s="2" t="s">
        <v>64</v>
      </c>
    </row>
    <row r="3" spans="1:3" x14ac:dyDescent="0.25">
      <c r="A3" s="2" t="s">
        <v>4</v>
      </c>
      <c r="B3" s="3">
        <v>0.16</v>
      </c>
      <c r="C3" s="2" t="s">
        <v>5</v>
      </c>
    </row>
    <row r="4" spans="1:3" x14ac:dyDescent="0.25">
      <c r="A4" s="2" t="s">
        <v>6</v>
      </c>
      <c r="B4" s="3">
        <v>0.25</v>
      </c>
      <c r="C4" s="2" t="s">
        <v>7</v>
      </c>
    </row>
    <row r="5" spans="1:3" x14ac:dyDescent="0.25">
      <c r="A5" s="2" t="s">
        <v>8</v>
      </c>
      <c r="B5" s="3">
        <v>0.05</v>
      </c>
      <c r="C5" s="2" t="s">
        <v>9</v>
      </c>
    </row>
    <row r="6" spans="1:3" x14ac:dyDescent="0.25">
      <c r="A6" s="2" t="s">
        <v>10</v>
      </c>
      <c r="B6" s="4">
        <v>20</v>
      </c>
      <c r="C6" s="2" t="s">
        <v>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"/>
  <sheetViews>
    <sheetView workbookViewId="0">
      <pane xSplit="1" ySplit="1" topLeftCell="B2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1" max="1" width="26" customWidth="1"/>
    <col min="2" max="21" width="18" customWidth="1"/>
    <col min="22" max="22" width="50" customWidth="1"/>
  </cols>
  <sheetData>
    <row r="1" spans="1:22" ht="45" x14ac:dyDescent="0.25">
      <c r="A1" s="5" t="s">
        <v>12</v>
      </c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  <c r="G1" s="5" t="s">
        <v>18</v>
      </c>
      <c r="H1" s="5" t="s">
        <v>19</v>
      </c>
      <c r="I1" s="5" t="s">
        <v>20</v>
      </c>
      <c r="J1" s="5" t="s">
        <v>21</v>
      </c>
      <c r="K1" s="5" t="s">
        <v>22</v>
      </c>
      <c r="L1" s="5" t="s">
        <v>23</v>
      </c>
      <c r="M1" s="5" t="s">
        <v>24</v>
      </c>
      <c r="N1" s="5" t="s">
        <v>25</v>
      </c>
      <c r="O1" s="5" t="s">
        <v>26</v>
      </c>
      <c r="P1" s="5" t="s">
        <v>27</v>
      </c>
      <c r="Q1" s="5" t="s">
        <v>28</v>
      </c>
      <c r="R1" s="5" t="s">
        <v>29</v>
      </c>
      <c r="S1" s="5" t="s">
        <v>30</v>
      </c>
      <c r="T1" s="5" t="s">
        <v>31</v>
      </c>
      <c r="U1" s="5" t="s">
        <v>32</v>
      </c>
      <c r="V1" s="5" t="s">
        <v>2</v>
      </c>
    </row>
    <row r="2" spans="1:22" x14ac:dyDescent="0.25">
      <c r="A2" s="2" t="s">
        <v>33</v>
      </c>
      <c r="B2" s="6">
        <v>0</v>
      </c>
      <c r="C2" s="4">
        <v>0</v>
      </c>
      <c r="D2" s="6">
        <v>0</v>
      </c>
      <c r="E2" s="6">
        <v>0</v>
      </c>
      <c r="F2" s="6">
        <v>0</v>
      </c>
      <c r="G2" s="6">
        <v>0</v>
      </c>
      <c r="H2" s="7">
        <f t="shared" ref="H2:H11" si="0">(D2+E2+F2)*G2</f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7">
        <f>(H2+I2+J2+K2+L2+M2+N2)*Parametri!$B$5</f>
        <v>0</v>
      </c>
      <c r="P2" s="7">
        <f t="shared" ref="P2:P11" si="1">H2+I2+J2+K2+L2+M2+N2+O2</f>
        <v>0</v>
      </c>
      <c r="Q2" s="7">
        <f>P2*Parametri!$B$4</f>
        <v>0</v>
      </c>
      <c r="R2" s="7">
        <f t="shared" ref="R2:R11" si="2">P2+Q2</f>
        <v>0</v>
      </c>
      <c r="S2" s="7">
        <f>R2*Parametri!$B$2</f>
        <v>0</v>
      </c>
      <c r="T2" s="7">
        <f t="shared" ref="T2:T11" si="3">R2+S2</f>
        <v>0</v>
      </c>
      <c r="U2" s="8">
        <f t="shared" ref="U2:U11" si="4">IF(C2=0,0,(C2-P2)/C2)</f>
        <v>0</v>
      </c>
      <c r="V2" s="4"/>
    </row>
    <row r="3" spans="1:22" x14ac:dyDescent="0.25">
      <c r="A3" s="2" t="s">
        <v>34</v>
      </c>
      <c r="B3" s="6">
        <v>0</v>
      </c>
      <c r="C3" s="4">
        <v>0</v>
      </c>
      <c r="D3" s="6">
        <v>0</v>
      </c>
      <c r="E3" s="6">
        <v>0</v>
      </c>
      <c r="F3" s="6">
        <v>0</v>
      </c>
      <c r="G3" s="6">
        <v>0</v>
      </c>
      <c r="H3" s="7">
        <f t="shared" si="0"/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7">
        <f>(H3+I3+J3+K3+L3+M3+N3)*Parametri!$B$5</f>
        <v>0</v>
      </c>
      <c r="P3" s="7">
        <f t="shared" si="1"/>
        <v>0</v>
      </c>
      <c r="Q3" s="7">
        <f>P3*Parametri!$B$4</f>
        <v>0</v>
      </c>
      <c r="R3" s="7">
        <f t="shared" si="2"/>
        <v>0</v>
      </c>
      <c r="S3" s="7">
        <f>R3*Parametri!$B$2</f>
        <v>0</v>
      </c>
      <c r="T3" s="7">
        <f t="shared" si="3"/>
        <v>0</v>
      </c>
      <c r="U3" s="8">
        <f t="shared" si="4"/>
        <v>0</v>
      </c>
      <c r="V3" s="4"/>
    </row>
    <row r="4" spans="1:22" x14ac:dyDescent="0.25">
      <c r="A4" s="2" t="s">
        <v>35</v>
      </c>
      <c r="B4" s="6">
        <v>0</v>
      </c>
      <c r="C4" s="4">
        <v>0</v>
      </c>
      <c r="D4" s="6">
        <v>0</v>
      </c>
      <c r="E4" s="6">
        <v>0</v>
      </c>
      <c r="F4" s="6">
        <v>0</v>
      </c>
      <c r="G4" s="6">
        <v>0</v>
      </c>
      <c r="H4" s="7">
        <f t="shared" si="0"/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7">
        <f>(H4+I4+J4+K4+L4+M4+N4)*Parametri!$B$5</f>
        <v>0</v>
      </c>
      <c r="P4" s="7">
        <f t="shared" si="1"/>
        <v>0</v>
      </c>
      <c r="Q4" s="7">
        <f>P4*Parametri!$B$4</f>
        <v>0</v>
      </c>
      <c r="R4" s="7">
        <f t="shared" si="2"/>
        <v>0</v>
      </c>
      <c r="S4" s="7">
        <f>R4*Parametri!$B$2</f>
        <v>0</v>
      </c>
      <c r="T4" s="7">
        <f t="shared" si="3"/>
        <v>0</v>
      </c>
      <c r="U4" s="8">
        <f t="shared" si="4"/>
        <v>0</v>
      </c>
      <c r="V4" s="4"/>
    </row>
    <row r="5" spans="1:22" x14ac:dyDescent="0.25">
      <c r="A5" s="2" t="s">
        <v>36</v>
      </c>
      <c r="B5" s="6">
        <v>0</v>
      </c>
      <c r="C5" s="4">
        <v>0</v>
      </c>
      <c r="D5" s="6">
        <v>0</v>
      </c>
      <c r="E5" s="6">
        <v>0</v>
      </c>
      <c r="F5" s="6">
        <v>0</v>
      </c>
      <c r="G5" s="6">
        <v>0</v>
      </c>
      <c r="H5" s="7">
        <f t="shared" si="0"/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7">
        <f>(H5+I5+J5+K5+L5+M5+N5)*Parametri!$B$5</f>
        <v>0</v>
      </c>
      <c r="P5" s="7">
        <f t="shared" si="1"/>
        <v>0</v>
      </c>
      <c r="Q5" s="7">
        <f>P5*Parametri!$B$4</f>
        <v>0</v>
      </c>
      <c r="R5" s="7">
        <f t="shared" si="2"/>
        <v>0</v>
      </c>
      <c r="S5" s="7">
        <f>R5*Parametri!$B$2</f>
        <v>0</v>
      </c>
      <c r="T5" s="7">
        <f t="shared" si="3"/>
        <v>0</v>
      </c>
      <c r="U5" s="8">
        <f t="shared" si="4"/>
        <v>0</v>
      </c>
      <c r="V5" s="4"/>
    </row>
    <row r="6" spans="1:22" x14ac:dyDescent="0.25">
      <c r="A6" s="2" t="s">
        <v>37</v>
      </c>
      <c r="B6" s="6">
        <v>0</v>
      </c>
      <c r="C6" s="4">
        <v>0</v>
      </c>
      <c r="D6" s="6">
        <v>0</v>
      </c>
      <c r="E6" s="6">
        <v>0</v>
      </c>
      <c r="F6" s="6">
        <v>0</v>
      </c>
      <c r="G6" s="6">
        <v>0</v>
      </c>
      <c r="H6" s="7">
        <f t="shared" si="0"/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7">
        <f>(H6+I6+J6+K6+L6+M6+N6)*Parametri!$B$5</f>
        <v>0</v>
      </c>
      <c r="P6" s="7">
        <f t="shared" si="1"/>
        <v>0</v>
      </c>
      <c r="Q6" s="7">
        <f>P6*Parametri!$B$4</f>
        <v>0</v>
      </c>
      <c r="R6" s="7">
        <f t="shared" si="2"/>
        <v>0</v>
      </c>
      <c r="S6" s="7">
        <f>R6*Parametri!$B$2</f>
        <v>0</v>
      </c>
      <c r="T6" s="7">
        <f t="shared" si="3"/>
        <v>0</v>
      </c>
      <c r="U6" s="8">
        <f t="shared" si="4"/>
        <v>0</v>
      </c>
      <c r="V6" s="4"/>
    </row>
    <row r="7" spans="1:22" x14ac:dyDescent="0.25">
      <c r="A7" s="2" t="s">
        <v>38</v>
      </c>
      <c r="B7" s="6">
        <v>0</v>
      </c>
      <c r="C7" s="4">
        <v>0</v>
      </c>
      <c r="D7" s="6">
        <v>0</v>
      </c>
      <c r="E7" s="6">
        <v>0</v>
      </c>
      <c r="F7" s="6">
        <v>0</v>
      </c>
      <c r="G7" s="6">
        <v>0</v>
      </c>
      <c r="H7" s="7">
        <f t="shared" si="0"/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7">
        <f>(H7+I7+J7+K7+L7+M7+N7)*Parametri!$B$5</f>
        <v>0</v>
      </c>
      <c r="P7" s="7">
        <f t="shared" si="1"/>
        <v>0</v>
      </c>
      <c r="Q7" s="7">
        <f>P7*Parametri!$B$4</f>
        <v>0</v>
      </c>
      <c r="R7" s="7">
        <f t="shared" si="2"/>
        <v>0</v>
      </c>
      <c r="S7" s="7">
        <f>R7*Parametri!$B$2</f>
        <v>0</v>
      </c>
      <c r="T7" s="7">
        <f t="shared" si="3"/>
        <v>0</v>
      </c>
      <c r="U7" s="8">
        <f t="shared" si="4"/>
        <v>0</v>
      </c>
      <c r="V7" s="4"/>
    </row>
    <row r="8" spans="1:22" x14ac:dyDescent="0.25">
      <c r="A8" s="2" t="s">
        <v>39</v>
      </c>
      <c r="B8" s="6">
        <v>0</v>
      </c>
      <c r="C8" s="4">
        <v>0</v>
      </c>
      <c r="D8" s="6">
        <v>0</v>
      </c>
      <c r="E8" s="6">
        <v>0</v>
      </c>
      <c r="F8" s="6">
        <v>0</v>
      </c>
      <c r="G8" s="6">
        <v>0</v>
      </c>
      <c r="H8" s="7">
        <f t="shared" si="0"/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7">
        <f>(H8+I8+J8+K8+L8+M8+N8)*Parametri!$B$5</f>
        <v>0</v>
      </c>
      <c r="P8" s="7">
        <f t="shared" si="1"/>
        <v>0</v>
      </c>
      <c r="Q8" s="7">
        <f>P8*Parametri!$B$4</f>
        <v>0</v>
      </c>
      <c r="R8" s="7">
        <f t="shared" si="2"/>
        <v>0</v>
      </c>
      <c r="S8" s="7">
        <f>R8*Parametri!$B$2</f>
        <v>0</v>
      </c>
      <c r="T8" s="7">
        <f t="shared" si="3"/>
        <v>0</v>
      </c>
      <c r="U8" s="8">
        <f t="shared" si="4"/>
        <v>0</v>
      </c>
      <c r="V8" s="4"/>
    </row>
    <row r="9" spans="1:22" x14ac:dyDescent="0.25">
      <c r="A9" s="2" t="s">
        <v>40</v>
      </c>
      <c r="B9" s="6">
        <v>0</v>
      </c>
      <c r="C9" s="4">
        <v>0</v>
      </c>
      <c r="D9" s="6">
        <v>0</v>
      </c>
      <c r="E9" s="6">
        <v>0</v>
      </c>
      <c r="F9" s="6">
        <v>0</v>
      </c>
      <c r="G9" s="6">
        <v>0</v>
      </c>
      <c r="H9" s="7">
        <f t="shared" si="0"/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7">
        <f>(H9+I9+J9+K9+L9+M9+N9)*Parametri!$B$5</f>
        <v>0</v>
      </c>
      <c r="P9" s="7">
        <f t="shared" si="1"/>
        <v>0</v>
      </c>
      <c r="Q9" s="7">
        <f>P9*Parametri!$B$4</f>
        <v>0</v>
      </c>
      <c r="R9" s="7">
        <f t="shared" si="2"/>
        <v>0</v>
      </c>
      <c r="S9" s="7">
        <f>R9*Parametri!$B$2</f>
        <v>0</v>
      </c>
      <c r="T9" s="7">
        <f t="shared" si="3"/>
        <v>0</v>
      </c>
      <c r="U9" s="8">
        <f t="shared" si="4"/>
        <v>0</v>
      </c>
      <c r="V9" s="4"/>
    </row>
    <row r="10" spans="1:22" x14ac:dyDescent="0.25">
      <c r="A10" s="2" t="s">
        <v>41</v>
      </c>
      <c r="B10" s="6">
        <v>0</v>
      </c>
      <c r="C10" s="4">
        <v>0</v>
      </c>
      <c r="D10" s="6">
        <v>0</v>
      </c>
      <c r="E10" s="6">
        <v>0</v>
      </c>
      <c r="F10" s="6">
        <v>0</v>
      </c>
      <c r="G10" s="6">
        <v>0</v>
      </c>
      <c r="H10" s="7">
        <f t="shared" si="0"/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7">
        <f>(H10+I10+J10+K10+L10+M10+N10)*Parametri!$B$5</f>
        <v>0</v>
      </c>
      <c r="P10" s="7">
        <f t="shared" si="1"/>
        <v>0</v>
      </c>
      <c r="Q10" s="7">
        <f>P10*Parametri!$B$4</f>
        <v>0</v>
      </c>
      <c r="R10" s="7">
        <f t="shared" si="2"/>
        <v>0</v>
      </c>
      <c r="S10" s="7">
        <f>R10*Parametri!$B$2</f>
        <v>0</v>
      </c>
      <c r="T10" s="7">
        <f t="shared" si="3"/>
        <v>0</v>
      </c>
      <c r="U10" s="8">
        <f t="shared" si="4"/>
        <v>0</v>
      </c>
      <c r="V10" s="4"/>
    </row>
    <row r="11" spans="1:22" x14ac:dyDescent="0.25">
      <c r="A11" s="2" t="s">
        <v>42</v>
      </c>
      <c r="B11" s="6">
        <v>0</v>
      </c>
      <c r="C11" s="4">
        <v>0</v>
      </c>
      <c r="D11" s="6">
        <v>0</v>
      </c>
      <c r="E11" s="6">
        <v>0</v>
      </c>
      <c r="F11" s="6">
        <v>0</v>
      </c>
      <c r="G11" s="6">
        <v>0</v>
      </c>
      <c r="H11" s="7">
        <f t="shared" si="0"/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7">
        <f>(H11+I11+J11+K11+L11+M11+N11)*Parametri!$B$5</f>
        <v>0</v>
      </c>
      <c r="P11" s="7">
        <f t="shared" si="1"/>
        <v>0</v>
      </c>
      <c r="Q11" s="7">
        <f>P11*Parametri!$B$4</f>
        <v>0</v>
      </c>
      <c r="R11" s="7">
        <f t="shared" si="2"/>
        <v>0</v>
      </c>
      <c r="S11" s="7">
        <f>R11*Parametri!$B$2</f>
        <v>0</v>
      </c>
      <c r="T11" s="7">
        <f t="shared" si="3"/>
        <v>0</v>
      </c>
      <c r="U11" s="8">
        <f t="shared" si="4"/>
        <v>0</v>
      </c>
      <c r="V11" s="4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26" customWidth="1"/>
    <col min="2" max="9" width="20" customWidth="1"/>
    <col min="10" max="10" width="50" customWidth="1"/>
  </cols>
  <sheetData>
    <row r="1" spans="1:10" x14ac:dyDescent="0.25">
      <c r="A1" s="5" t="s">
        <v>43</v>
      </c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30</v>
      </c>
      <c r="I1" s="5" t="s">
        <v>50</v>
      </c>
      <c r="J1" s="5" t="s">
        <v>2</v>
      </c>
    </row>
    <row r="2" spans="1:10" x14ac:dyDescent="0.25">
      <c r="A2" s="2" t="s">
        <v>33</v>
      </c>
      <c r="B2" s="4" t="s">
        <v>51</v>
      </c>
      <c r="C2" s="6">
        <v>1</v>
      </c>
      <c r="D2" s="7">
        <f>IFERROR(VLOOKUP(A2,Segmente!A:R,18,FALSE),0)</f>
        <v>0</v>
      </c>
      <c r="E2" s="6">
        <f t="shared" ref="E2:E11" si="0">D2*C2</f>
        <v>0</v>
      </c>
      <c r="F2" s="7">
        <f>IFERROR(VLOOKUP(A2,Segmente!A:P,16,FALSE),0)*C2</f>
        <v>0</v>
      </c>
      <c r="G2" s="7">
        <f t="shared" ref="G2:G11" si="1">E2-F2</f>
        <v>0</v>
      </c>
      <c r="H2" s="7">
        <f>E2*Parametri!$B$2</f>
        <v>0</v>
      </c>
      <c r="I2" s="7">
        <f t="shared" ref="I2:I11" si="2">E2+H2</f>
        <v>0</v>
      </c>
      <c r="J2" s="4"/>
    </row>
    <row r="3" spans="1:10" x14ac:dyDescent="0.25">
      <c r="A3" s="2" t="s">
        <v>34</v>
      </c>
      <c r="B3" s="4" t="s">
        <v>51</v>
      </c>
      <c r="C3" s="6">
        <v>1</v>
      </c>
      <c r="D3" s="7">
        <f>IFERROR(VLOOKUP(A3,Segmente!A:R,18,FALSE),0)</f>
        <v>0</v>
      </c>
      <c r="E3" s="6">
        <f t="shared" si="0"/>
        <v>0</v>
      </c>
      <c r="F3" s="7">
        <f>IFERROR(VLOOKUP(A3,Segmente!A:P,16,FALSE),0)*C3</f>
        <v>0</v>
      </c>
      <c r="G3" s="7">
        <f t="shared" si="1"/>
        <v>0</v>
      </c>
      <c r="H3" s="7">
        <f>E3*Parametri!$B$2</f>
        <v>0</v>
      </c>
      <c r="I3" s="7">
        <f t="shared" si="2"/>
        <v>0</v>
      </c>
      <c r="J3" s="4"/>
    </row>
    <row r="4" spans="1:10" x14ac:dyDescent="0.25">
      <c r="A4" s="2" t="s">
        <v>35</v>
      </c>
      <c r="B4" s="4" t="s">
        <v>51</v>
      </c>
      <c r="C4" s="6">
        <v>1</v>
      </c>
      <c r="D4" s="7">
        <f>IFERROR(VLOOKUP(A4,Segmente!A:R,18,FALSE),0)</f>
        <v>0</v>
      </c>
      <c r="E4" s="6">
        <f t="shared" si="0"/>
        <v>0</v>
      </c>
      <c r="F4" s="7">
        <f>IFERROR(VLOOKUP(A4,Segmente!A:P,16,FALSE),0)*C4</f>
        <v>0</v>
      </c>
      <c r="G4" s="7">
        <f t="shared" si="1"/>
        <v>0</v>
      </c>
      <c r="H4" s="7">
        <f>E4*Parametri!$B$2</f>
        <v>0</v>
      </c>
      <c r="I4" s="7">
        <f t="shared" si="2"/>
        <v>0</v>
      </c>
      <c r="J4" s="4"/>
    </row>
    <row r="5" spans="1:10" x14ac:dyDescent="0.25">
      <c r="A5" s="2" t="s">
        <v>36</v>
      </c>
      <c r="B5" s="4" t="s">
        <v>51</v>
      </c>
      <c r="C5" s="6">
        <v>1</v>
      </c>
      <c r="D5" s="7">
        <f>IFERROR(VLOOKUP(A5,Segmente!A:R,18,FALSE),0)</f>
        <v>0</v>
      </c>
      <c r="E5" s="6">
        <f t="shared" si="0"/>
        <v>0</v>
      </c>
      <c r="F5" s="7">
        <f>IFERROR(VLOOKUP(A5,Segmente!A:P,16,FALSE),0)*C5</f>
        <v>0</v>
      </c>
      <c r="G5" s="7">
        <f t="shared" si="1"/>
        <v>0</v>
      </c>
      <c r="H5" s="7">
        <f>E5*Parametri!$B$2</f>
        <v>0</v>
      </c>
      <c r="I5" s="7">
        <f t="shared" si="2"/>
        <v>0</v>
      </c>
      <c r="J5" s="4"/>
    </row>
    <row r="6" spans="1:10" x14ac:dyDescent="0.25">
      <c r="A6" s="2" t="s">
        <v>37</v>
      </c>
      <c r="B6" s="4" t="s">
        <v>51</v>
      </c>
      <c r="C6" s="6">
        <v>1</v>
      </c>
      <c r="D6" s="7">
        <f>IFERROR(VLOOKUP(A6,Segmente!A:R,18,FALSE),0)</f>
        <v>0</v>
      </c>
      <c r="E6" s="6">
        <f t="shared" si="0"/>
        <v>0</v>
      </c>
      <c r="F6" s="7">
        <f>IFERROR(VLOOKUP(A6,Segmente!A:P,16,FALSE),0)*C6</f>
        <v>0</v>
      </c>
      <c r="G6" s="7">
        <f t="shared" si="1"/>
        <v>0</v>
      </c>
      <c r="H6" s="7">
        <f>E6*Parametri!$B$2</f>
        <v>0</v>
      </c>
      <c r="I6" s="7">
        <f t="shared" si="2"/>
        <v>0</v>
      </c>
      <c r="J6" s="4"/>
    </row>
    <row r="7" spans="1:10" x14ac:dyDescent="0.25">
      <c r="A7" s="2" t="s">
        <v>38</v>
      </c>
      <c r="B7" s="4" t="s">
        <v>51</v>
      </c>
      <c r="C7" s="6">
        <v>1</v>
      </c>
      <c r="D7" s="7">
        <f>IFERROR(VLOOKUP(A7,Segmente!A:R,18,FALSE),0)</f>
        <v>0</v>
      </c>
      <c r="E7" s="6">
        <f t="shared" si="0"/>
        <v>0</v>
      </c>
      <c r="F7" s="7">
        <f>IFERROR(VLOOKUP(A7,Segmente!A:P,16,FALSE),0)*C7</f>
        <v>0</v>
      </c>
      <c r="G7" s="7">
        <f t="shared" si="1"/>
        <v>0</v>
      </c>
      <c r="H7" s="7">
        <f>E7*Parametri!$B$2</f>
        <v>0</v>
      </c>
      <c r="I7" s="7">
        <f t="shared" si="2"/>
        <v>0</v>
      </c>
      <c r="J7" s="4"/>
    </row>
    <row r="8" spans="1:10" x14ac:dyDescent="0.25">
      <c r="A8" s="2" t="s">
        <v>39</v>
      </c>
      <c r="B8" s="4" t="s">
        <v>51</v>
      </c>
      <c r="C8" s="6">
        <v>1</v>
      </c>
      <c r="D8" s="7">
        <f>IFERROR(VLOOKUP(A8,Segmente!A:R,18,FALSE),0)</f>
        <v>0</v>
      </c>
      <c r="E8" s="6">
        <f t="shared" si="0"/>
        <v>0</v>
      </c>
      <c r="F8" s="7">
        <f>IFERROR(VLOOKUP(A8,Segmente!A:P,16,FALSE),0)*C8</f>
        <v>0</v>
      </c>
      <c r="G8" s="7">
        <f t="shared" si="1"/>
        <v>0</v>
      </c>
      <c r="H8" s="7">
        <f>E8*Parametri!$B$2</f>
        <v>0</v>
      </c>
      <c r="I8" s="7">
        <f t="shared" si="2"/>
        <v>0</v>
      </c>
      <c r="J8" s="4"/>
    </row>
    <row r="9" spans="1:10" x14ac:dyDescent="0.25">
      <c r="A9" s="2" t="s">
        <v>40</v>
      </c>
      <c r="B9" s="4" t="s">
        <v>51</v>
      </c>
      <c r="C9" s="6">
        <v>1</v>
      </c>
      <c r="D9" s="7">
        <f>IFERROR(VLOOKUP(A9,Segmente!A:R,18,FALSE),0)</f>
        <v>0</v>
      </c>
      <c r="E9" s="6">
        <f t="shared" si="0"/>
        <v>0</v>
      </c>
      <c r="F9" s="7">
        <f>IFERROR(VLOOKUP(A9,Segmente!A:P,16,FALSE),0)*C9</f>
        <v>0</v>
      </c>
      <c r="G9" s="7">
        <f t="shared" si="1"/>
        <v>0</v>
      </c>
      <c r="H9" s="7">
        <f>E9*Parametri!$B$2</f>
        <v>0</v>
      </c>
      <c r="I9" s="7">
        <f t="shared" si="2"/>
        <v>0</v>
      </c>
      <c r="J9" s="4"/>
    </row>
    <row r="10" spans="1:10" x14ac:dyDescent="0.25">
      <c r="A10" s="2" t="s">
        <v>41</v>
      </c>
      <c r="B10" s="4" t="s">
        <v>51</v>
      </c>
      <c r="C10" s="6">
        <v>1</v>
      </c>
      <c r="D10" s="7">
        <f>IFERROR(VLOOKUP(A10,Segmente!A:R,18,FALSE),0)</f>
        <v>0</v>
      </c>
      <c r="E10" s="6">
        <f t="shared" si="0"/>
        <v>0</v>
      </c>
      <c r="F10" s="7">
        <f>IFERROR(VLOOKUP(A10,Segmente!A:P,16,FALSE),0)*C10</f>
        <v>0</v>
      </c>
      <c r="G10" s="7">
        <f t="shared" si="1"/>
        <v>0</v>
      </c>
      <c r="H10" s="7">
        <f>E10*Parametri!$B$2</f>
        <v>0</v>
      </c>
      <c r="I10" s="7">
        <f t="shared" si="2"/>
        <v>0</v>
      </c>
      <c r="J10" s="4"/>
    </row>
    <row r="11" spans="1:10" x14ac:dyDescent="0.25">
      <c r="A11" s="2" t="s">
        <v>42</v>
      </c>
      <c r="B11" s="4" t="s">
        <v>51</v>
      </c>
      <c r="C11" s="6">
        <v>1</v>
      </c>
      <c r="D11" s="7">
        <f>IFERROR(VLOOKUP(A11,Segmente!A:R,18,FALSE),0)</f>
        <v>0</v>
      </c>
      <c r="E11" s="6">
        <f t="shared" si="0"/>
        <v>0</v>
      </c>
      <c r="F11" s="7">
        <f>IFERROR(VLOOKUP(A11,Segmente!A:P,16,FALSE),0)*C11</f>
        <v>0</v>
      </c>
      <c r="G11" s="7">
        <f t="shared" si="1"/>
        <v>0</v>
      </c>
      <c r="H11" s="7">
        <f>E11*Parametri!$B$2</f>
        <v>0</v>
      </c>
      <c r="I11" s="7">
        <f t="shared" si="2"/>
        <v>0</v>
      </c>
      <c r="J11" s="4"/>
    </row>
    <row r="12" spans="1:10" x14ac:dyDescent="0.25">
      <c r="A12" s="2"/>
      <c r="B12" s="4"/>
      <c r="C12" s="4"/>
      <c r="D12" s="8"/>
      <c r="E12" s="4"/>
      <c r="F12" s="8"/>
      <c r="G12" s="8"/>
      <c r="H12" s="8"/>
      <c r="I12" s="8"/>
      <c r="J12" s="4"/>
    </row>
    <row r="13" spans="1:10" x14ac:dyDescent="0.25">
      <c r="A13" s="2" t="s">
        <v>52</v>
      </c>
      <c r="B13" s="4"/>
      <c r="C13" s="4"/>
      <c r="D13" s="8"/>
      <c r="E13" s="6">
        <f>SUMIF(B2:B11,"DA",E2:E11)</f>
        <v>0</v>
      </c>
      <c r="F13" s="7">
        <f>SUMIF(B2:B11,"DA",F2:F11)</f>
        <v>0</v>
      </c>
      <c r="G13" s="7">
        <f>E13-F13</f>
        <v>0</v>
      </c>
      <c r="H13" s="7">
        <f>SUMIF(B2:B11,"DA",H2:H11)</f>
        <v>0</v>
      </c>
      <c r="I13" s="7">
        <f>E13+H13</f>
        <v>0</v>
      </c>
      <c r="J13" s="4"/>
    </row>
    <row r="14" spans="1:10" x14ac:dyDescent="0.25">
      <c r="A14" s="2" t="s">
        <v>53</v>
      </c>
      <c r="B14" s="4"/>
      <c r="C14" s="4"/>
      <c r="D14" s="8"/>
      <c r="E14" s="4"/>
      <c r="F14" s="8"/>
      <c r="G14" s="7">
        <f>IF(E13=0,0,G13/E13)</f>
        <v>0</v>
      </c>
      <c r="H14" s="8"/>
      <c r="I14" s="8"/>
      <c r="J14" s="4"/>
    </row>
  </sheetData>
  <dataValidations count="1">
    <dataValidation type="list" sqref="B2:B11" xr:uid="{00000000-0002-0000-0200-000000000000}">
      <formula1>"DA,NU"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/>
  </sheetViews>
  <sheetFormatPr defaultRowHeight="15" x14ac:dyDescent="0.25"/>
  <cols>
    <col min="1" max="1" width="22" customWidth="1"/>
    <col min="2" max="2" width="110" customWidth="1"/>
  </cols>
  <sheetData>
    <row r="1" spans="1:2" ht="30" x14ac:dyDescent="0.25">
      <c r="A1" s="9" t="s">
        <v>54</v>
      </c>
      <c r="B1" s="2" t="s">
        <v>55</v>
      </c>
    </row>
    <row r="2" spans="1:2" ht="30" x14ac:dyDescent="0.25">
      <c r="A2" s="2" t="s">
        <v>56</v>
      </c>
      <c r="B2" s="2" t="s">
        <v>57</v>
      </c>
    </row>
    <row r="3" spans="1:2" ht="30" x14ac:dyDescent="0.25">
      <c r="A3" s="2" t="s">
        <v>58</v>
      </c>
      <c r="B3" s="2" t="s">
        <v>59</v>
      </c>
    </row>
    <row r="4" spans="1:2" ht="30" x14ac:dyDescent="0.25">
      <c r="A4" s="2" t="s">
        <v>60</v>
      </c>
      <c r="B4" s="2" t="s">
        <v>61</v>
      </c>
    </row>
    <row r="5" spans="1:2" ht="30" x14ac:dyDescent="0.25">
      <c r="A5" s="2" t="s">
        <v>62</v>
      </c>
      <c r="B5" s="2" t="s">
        <v>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Parametri</vt:lpstr>
      <vt:lpstr>Segmente</vt:lpstr>
      <vt:lpstr>Eveniment_global</vt:lpstr>
      <vt:lpstr>Citeste_ma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Nelu Bădălan</cp:lastModifiedBy>
  <dcterms:created xsi:type="dcterms:W3CDTF">2026-05-28T04:09:49Z</dcterms:created>
  <dcterms:modified xsi:type="dcterms:W3CDTF">2026-05-28T06:35:17Z</dcterms:modified>
</cp:coreProperties>
</file>